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95" windowWidth="13275" windowHeight="5715" activeTab="1"/>
  </bookViews>
  <sheets>
    <sheet name="PROGRAME" sheetId="1" r:id="rId1"/>
    <sheet name="TESTE" sheetId="6" r:id="rId2"/>
  </sheets>
  <calcPr calcId="144525"/>
</workbook>
</file>

<file path=xl/calcChain.xml><?xml version="1.0" encoding="utf-8"?>
<calcChain xmlns="http://schemas.openxmlformats.org/spreadsheetml/2006/main">
  <c r="M42" i="1" l="1"/>
  <c r="M37" i="1" l="1"/>
  <c r="M35" i="1"/>
  <c r="M34" i="1"/>
  <c r="M32" i="1"/>
  <c r="M29" i="1"/>
  <c r="M27" i="1"/>
  <c r="M25" i="1"/>
  <c r="M19" i="1"/>
  <c r="M11" i="1"/>
  <c r="M12" i="1"/>
  <c r="M13" i="1"/>
  <c r="M14" i="1"/>
  <c r="M15" i="1"/>
  <c r="M16" i="1"/>
  <c r="M10" i="1"/>
  <c r="Q47" i="1"/>
  <c r="Q44" i="1"/>
  <c r="Q38" i="1"/>
  <c r="Q36" i="1"/>
  <c r="Q31" i="1"/>
  <c r="Q24" i="1"/>
  <c r="Q18" i="1"/>
  <c r="Q39" i="1" l="1"/>
  <c r="Q48" i="1"/>
  <c r="H15" i="6" l="1"/>
  <c r="G38" i="1" l="1"/>
  <c r="H23" i="6" l="1"/>
  <c r="H18" i="6"/>
  <c r="G18" i="1"/>
  <c r="G47" i="1"/>
  <c r="G44" i="1"/>
  <c r="H24" i="6" l="1"/>
  <c r="G48" i="1"/>
  <c r="G36" i="1" l="1"/>
  <c r="G24" i="1"/>
  <c r="G31" i="1" l="1"/>
  <c r="G39" i="1" s="1"/>
</calcChain>
</file>

<file path=xl/sharedStrings.xml><?xml version="1.0" encoding="utf-8"?>
<sst xmlns="http://schemas.openxmlformats.org/spreadsheetml/2006/main" count="262" uniqueCount="104">
  <si>
    <t>Gentiana</t>
  </si>
  <si>
    <t>Programe</t>
  </si>
  <si>
    <t>Saralex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</si>
  <si>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</si>
  <si>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</si>
  <si>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</si>
  <si>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</si>
  <si>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</si>
  <si>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</si>
  <si>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</si>
  <si>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</si>
  <si>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</si>
  <si>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</si>
  <si>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</si>
  <si>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</si>
  <si>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</si>
  <si>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</si>
  <si>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</si>
  <si>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</si>
  <si>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</si>
  <si>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</si>
  <si>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</si>
  <si>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</si>
  <si>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</si>
  <si>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</si>
  <si>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</si>
  <si>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</si>
  <si>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</si>
  <si>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</si>
  <si>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FARM SOMESAN</t>
  </si>
  <si>
    <t>T O T A L MEDIPLUS</t>
  </si>
  <si>
    <t xml:space="preserve">TOTAL  </t>
  </si>
  <si>
    <t>ADO</t>
  </si>
  <si>
    <t>ONCO CV</t>
  </si>
  <si>
    <t>AUGUST 2019</t>
  </si>
  <si>
    <t>8840/31.07.2019</t>
  </si>
  <si>
    <t>8303/06.08.2019</t>
  </si>
  <si>
    <t>7860/22.07.2019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</si>
  <si>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</si>
  <si>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</si>
  <si>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</si>
  <si>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</si>
  <si>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</si>
  <si>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</si>
  <si>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</si>
  <si>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</si>
  <si>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</si>
  <si>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</si>
  <si>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8841/31.07.2019</t>
  </si>
  <si>
    <t>0001052/30.06.2019</t>
  </si>
  <si>
    <t>8304/06.08.2019</t>
  </si>
  <si>
    <t>1558/30.06.2019</t>
  </si>
  <si>
    <t>1562/30.06.2019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</si>
  <si>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</si>
  <si>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</si>
  <si>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</si>
  <si>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</si>
  <si>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</si>
  <si>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</si>
  <si>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</si>
  <si>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</si>
  <si>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</si>
  <si>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</si>
  <si>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</si>
  <si>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</si>
  <si>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</si>
  <si>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</si>
  <si>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</si>
  <si>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</si>
  <si>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</si>
  <si>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</si>
  <si>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</si>
  <si>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teste</t>
  </si>
  <si>
    <t>29/30.06.2019</t>
  </si>
  <si>
    <t>teste adulti</t>
  </si>
  <si>
    <t>00029/30.06.2019</t>
  </si>
  <si>
    <t>028/30.06.2019</t>
  </si>
  <si>
    <t>0027/30.06.2019</t>
  </si>
  <si>
    <t>Teste  adulti</t>
  </si>
  <si>
    <t>1555/30.06.2019</t>
  </si>
  <si>
    <t>FARMEXIN  S. A.</t>
  </si>
  <si>
    <t>Plata factura cesionata</t>
  </si>
  <si>
    <t>TOTAL  FARMEXPERT (ALLIANCE HEALTHCARE ROMANIA  SRL)</t>
  </si>
  <si>
    <t>FARMEXPERT</t>
  </si>
  <si>
    <t>EUROPHARM HOLDING  S.A.</t>
  </si>
  <si>
    <t>TOTAL  FARMEXIM S. A.</t>
  </si>
  <si>
    <t>MEDIPLUS EXIM SRL</t>
  </si>
  <si>
    <t xml:space="preserve">TOTAL MEDIPLUS EXIM SRL </t>
  </si>
  <si>
    <t>DONA LOGISTICA</t>
  </si>
  <si>
    <t>Date inregistrare CAS MM</t>
  </si>
  <si>
    <t>SEPT 2019</t>
  </si>
  <si>
    <t>44450/27.08.2019</t>
  </si>
  <si>
    <t>9568/13.09.2019</t>
  </si>
  <si>
    <t>ONCO  CV</t>
  </si>
  <si>
    <t>GE HOR 37/31.07.2019</t>
  </si>
  <si>
    <t>SEPTEMB. 2019</t>
  </si>
  <si>
    <t>7772/27.08.2019</t>
  </si>
  <si>
    <t>9232/03.09.2019</t>
  </si>
  <si>
    <t>FSOM 2551/31.07.2019</t>
  </si>
  <si>
    <t>TOTAL   FARMEXIM S A</t>
  </si>
  <si>
    <t>GENTIANA</t>
  </si>
  <si>
    <t>T O T A L  FARMEXPERT (ALLIANCE HEALTHCARE ROMANIA SRL)</t>
  </si>
  <si>
    <t>PLATI CESIUNI TESTE  25   SEPTEMBRIE  2019</t>
  </si>
  <si>
    <t>PLATI CESIUNI PROGRAME  25     SEPTEMBRIE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</si>
</sst>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0" xfId="0" applyFont="1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4" fillId="0" borderId="0" xfId="0" applyFont="1"/>
    <xf numFmtId="0" fontId="0" fillId="0" borderId="21" xfId="0" applyBorder="1"/>
    <xf numFmtId="0" fontId="0" fillId="0" borderId="14" xfId="0" applyBorder="1"/>
    <xf numFmtId="4" fontId="4" fillId="0" borderId="18" xfId="0" applyNumberFormat="1" applyFont="1" applyBorder="1"/>
    <xf numFmtId="0" fontId="2" fillId="0" borderId="8" xfId="1" applyFont="1" applyFill="1" applyBorder="1" applyAlignment="1">
      <alignment horizontal="center" wrapText="1"/>
    </xf>
    <xf numFmtId="0" fontId="0" fillId="0" borderId="23" xfId="0" applyBorder="1"/>
    <xf numFmtId="0" fontId="0" fillId="0" borderId="2" xfId="0" applyBorder="1"/>
    <xf numFmtId="0" fontId="2" fillId="0" borderId="24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2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Border="1"/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9" fontId="0" fillId="0" borderId="37" xfId="0" applyNumberFormat="1" applyBorder="1"/>
    <xf numFmtId="49" fontId="0" fillId="0" borderId="23" xfId="0" applyNumberFormat="1" applyBorder="1"/>
    <xf numFmtId="4" fontId="0" fillId="0" borderId="15" xfId="0" applyNumberFormat="1" applyBorder="1"/>
    <xf numFmtId="0" fontId="5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4" fillId="0" borderId="25" xfId="0" applyNumberFormat="1" applyFont="1" applyBorder="1"/>
    <xf numFmtId="49" fontId="0" fillId="0" borderId="5" xfId="0" applyNumberFormat="1" applyBorder="1"/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4" fontId="0" fillId="0" borderId="31" xfId="0" applyNumberFormat="1" applyBorder="1"/>
    <xf numFmtId="4" fontId="0" fillId="0" borderId="22" xfId="0" applyNumberFormat="1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0" fontId="0" fillId="0" borderId="30" xfId="0" applyFont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1" fillId="0" borderId="17" xfId="1" applyFont="1" applyBorder="1" applyAlignment="1">
      <alignment horizontal="right"/>
    </xf>
    <xf numFmtId="0" fontId="0" fillId="0" borderId="24" xfId="0" applyBorder="1"/>
    <xf numFmtId="0" fontId="0" fillId="0" borderId="14" xfId="0" applyFill="1" applyBorder="1"/>
    <xf numFmtId="4" fontId="0" fillId="0" borderId="42" xfId="0" applyNumberFormat="1" applyBorder="1"/>
    <xf numFmtId="4" fontId="0" fillId="0" borderId="30" xfId="0" applyNumberFormat="1" applyBorder="1"/>
    <xf numFmtId="0" fontId="0" fillId="0" borderId="0" xfId="0" applyFont="1" applyBorder="1"/>
    <xf numFmtId="0" fontId="0" fillId="0" borderId="4" xfId="0" applyBorder="1" applyAlignment="1">
      <alignment horizontal="right"/>
    </xf>
    <xf numFmtId="4" fontId="0" fillId="0" borderId="0" xfId="0" applyNumberFormat="1"/>
    <xf numFmtId="0" fontId="0" fillId="0" borderId="39" xfId="0" applyFill="1" applyBorder="1" applyAlignment="1">
      <alignment horizontal="left" vertical="center"/>
    </xf>
    <xf numFmtId="0" fontId="4" fillId="0" borderId="17" xfId="0" applyFont="1" applyBorder="1" applyAlignment="1">
      <alignment horizontal="center" wrapText="1"/>
    </xf>
    <xf numFmtId="0" fontId="0" fillId="0" borderId="44" xfId="0" applyBorder="1"/>
    <xf numFmtId="0" fontId="0" fillId="0" borderId="12" xfId="0" applyBorder="1"/>
    <xf numFmtId="4" fontId="0" fillId="0" borderId="18" xfId="0" applyNumberFormat="1" applyBorder="1"/>
    <xf numFmtId="49" fontId="0" fillId="0" borderId="13" xfId="0" applyNumberFormat="1" applyBorder="1"/>
    <xf numFmtId="0" fontId="4" fillId="0" borderId="17" xfId="0" applyFont="1" applyBorder="1" applyAlignment="1"/>
    <xf numFmtId="0" fontId="0" fillId="0" borderId="16" xfId="0" applyFill="1" applyBorder="1"/>
    <xf numFmtId="0" fontId="0" fillId="0" borderId="43" xfId="0" applyBorder="1"/>
    <xf numFmtId="0" fontId="0" fillId="0" borderId="34" xfId="0" applyFont="1" applyBorder="1"/>
    <xf numFmtId="0" fontId="0" fillId="0" borderId="28" xfId="0" applyBorder="1"/>
    <xf numFmtId="0" fontId="2" fillId="0" borderId="3" xfId="0" applyFont="1" applyBorder="1"/>
    <xf numFmtId="4" fontId="0" fillId="0" borderId="9" xfId="0" applyNumberFormat="1" applyFill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6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2" fillId="0" borderId="5" xfId="1" applyFont="1" applyBorder="1" applyAlignment="1">
      <alignment horizontal="center"/>
    </xf>
    <xf numFmtId="0" fontId="1" fillId="0" borderId="1" xfId="1" applyFont="1" applyBorder="1" applyAlignment="1">
      <alignment horizontal="right"/>
    </xf>
    <xf numFmtId="0" fontId="1" fillId="0" borderId="28" xfId="1" applyFont="1" applyBorder="1" applyAlignment="1">
      <alignment horizontal="right"/>
    </xf>
    <xf numFmtId="0" fontId="0" fillId="0" borderId="23" xfId="0" applyFont="1" applyBorder="1"/>
    <xf numFmtId="0" fontId="0" fillId="0" borderId="23" xfId="0" applyBorder="1" applyAlignment="1">
      <alignment horizontal="right"/>
    </xf>
    <xf numFmtId="0" fontId="0" fillId="0" borderId="16" xfId="0" applyFont="1" applyBorder="1"/>
    <xf numFmtId="0" fontId="0" fillId="0" borderId="48" xfId="0" applyFill="1" applyBorder="1" applyAlignment="1">
      <alignment horizontal="right"/>
    </xf>
    <xf numFmtId="0" fontId="4" fillId="0" borderId="49" xfId="0" applyFont="1" applyBorder="1" applyAlignment="1">
      <alignment horizontal="center" wrapText="1"/>
    </xf>
    <xf numFmtId="0" fontId="0" fillId="0" borderId="45" xfId="0" applyBorder="1"/>
    <xf numFmtId="0" fontId="0" fillId="0" borderId="49" xfId="0" applyBorder="1"/>
    <xf numFmtId="0" fontId="4" fillId="0" borderId="44" xfId="0" applyFont="1" applyBorder="1" applyAlignment="1">
      <alignment horizontal="center" wrapText="1"/>
    </xf>
    <xf numFmtId="49" fontId="0" fillId="0" borderId="3" xfId="0" applyNumberFormat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2" fillId="0" borderId="34" xfId="0" applyFont="1" applyBorder="1"/>
    <xf numFmtId="0" fontId="4" fillId="0" borderId="50" xfId="0" applyFont="1" applyBorder="1" applyAlignment="1">
      <alignment horizontal="center" wrapText="1"/>
    </xf>
    <xf numFmtId="4" fontId="0" fillId="0" borderId="20" xfId="0" applyNumberFormat="1" applyBorder="1"/>
    <xf numFmtId="0" fontId="5" fillId="0" borderId="17" xfId="0" applyFont="1" applyBorder="1" applyAlignment="1"/>
    <xf numFmtId="0" fontId="0" fillId="0" borderId="9" xfId="0" applyFont="1" applyBorder="1"/>
    <xf numFmtId="4" fontId="0" fillId="0" borderId="9" xfId="0" applyNumberFormat="1" applyBorder="1"/>
    <xf numFmtId="0" fontId="1" fillId="0" borderId="52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4" fontId="0" fillId="0" borderId="2" xfId="0" applyNumberFormat="1" applyBorder="1"/>
    <xf numFmtId="49" fontId="0" fillId="0" borderId="7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5" fillId="0" borderId="29" xfId="0" applyFont="1" applyBorder="1" applyAlignment="1">
      <alignment horizontal="right" wrapText="1"/>
    </xf>
    <xf numFmtId="0" fontId="0" fillId="0" borderId="40" xfId="0" applyFill="1" applyBorder="1"/>
    <xf numFmtId="0" fontId="5" fillId="0" borderId="23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7" xfId="0" applyBorder="1"/>
    <xf numFmtId="4" fontId="0" fillId="0" borderId="30" xfId="0" applyNumberFormat="1" applyFill="1" applyBorder="1"/>
    <xf numFmtId="4" fontId="4" fillId="0" borderId="18" xfId="0" applyNumberFormat="1" applyFont="1" applyFill="1" applyBorder="1" applyAlignment="1">
      <alignment horizontal="right"/>
    </xf>
    <xf numFmtId="0" fontId="0" fillId="0" borderId="23" xfId="0" applyFill="1" applyBorder="1"/>
    <xf numFmtId="0" fontId="0" fillId="0" borderId="7" xfId="0" applyFill="1" applyBorder="1"/>
    <xf numFmtId="0" fontId="0" fillId="0" borderId="33" xfId="0" applyBorder="1"/>
    <xf numFmtId="4" fontId="4" fillId="0" borderId="26" xfId="0" applyNumberFormat="1" applyFont="1" applyBorder="1"/>
    <xf numFmtId="0" fontId="5" fillId="0" borderId="18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5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9" xfId="0" applyFill="1" applyBorder="1" applyAlignment="1">
      <alignment horizontal="right"/>
    </xf>
    <xf numFmtId="0" fontId="0" fillId="0" borderId="16" xfId="0" applyBorder="1" applyAlignment="1">
      <alignment horizontal="left"/>
    </xf>
    <xf numFmtId="4" fontId="6" fillId="0" borderId="44" xfId="0" applyNumberFormat="1" applyFont="1" applyBorder="1"/>
    <xf numFmtId="49" fontId="0" fillId="0" borderId="1" xfId="0" applyNumberFormat="1" applyBorder="1"/>
    <xf numFmtId="0" fontId="0" fillId="0" borderId="35" xfId="0" applyFont="1" applyBorder="1"/>
    <xf numFmtId="0" fontId="0" fillId="0" borderId="34" xfId="0" applyBorder="1" applyAlignment="1">
      <alignment horizontal="right"/>
    </xf>
    <xf numFmtId="4" fontId="0" fillId="0" borderId="3" xfId="0" applyNumberFormat="1" applyBorder="1"/>
    <xf numFmtId="0" fontId="2" fillId="0" borderId="16" xfId="1" applyFont="1" applyBorder="1" applyAlignment="1">
      <alignment horizontal="center"/>
    </xf>
    <xf numFmtId="49" fontId="0" fillId="0" borderId="52" xfId="0" applyNumberFormat="1" applyBorder="1"/>
    <xf numFmtId="0" fontId="0" fillId="0" borderId="42" xfId="0" applyFont="1" applyBorder="1"/>
    <xf numFmtId="4" fontId="6" fillId="0" borderId="18" xfId="0" applyNumberFormat="1" applyFont="1" applyBorder="1"/>
    <xf numFmtId="4" fontId="6" fillId="0" borderId="26" xfId="0" applyNumberFormat="1" applyFont="1" applyBorder="1"/>
    <xf numFmtId="0" fontId="1" fillId="0" borderId="24" xfId="1" applyFont="1" applyBorder="1" applyAlignment="1">
      <alignment horizontal="right"/>
    </xf>
    <xf numFmtId="0" fontId="1" fillId="0" borderId="27" xfId="1" applyFont="1" applyBorder="1" applyAlignment="1">
      <alignment horizontal="right"/>
    </xf>
    <xf numFmtId="0" fontId="1" fillId="0" borderId="16" xfId="1" applyFont="1" applyBorder="1" applyAlignment="1">
      <alignment horizontal="right"/>
    </xf>
    <xf numFmtId="0" fontId="1" fillId="0" borderId="34" xfId="1" applyFont="1" applyBorder="1" applyAlignment="1">
      <alignment horizontal="right"/>
    </xf>
    <xf numFmtId="0" fontId="0" fillId="0" borderId="7" xfId="0" applyBorder="1" applyAlignment="1">
      <alignment horizontal="right"/>
    </xf>
    <xf numFmtId="4" fontId="0" fillId="0" borderId="19" xfId="0" applyNumberFormat="1" applyBorder="1"/>
    <xf numFmtId="0" fontId="2" fillId="0" borderId="52" xfId="1" applyFont="1" applyBorder="1" applyAlignment="1">
      <alignment horizontal="center"/>
    </xf>
    <xf numFmtId="0" fontId="2" fillId="0" borderId="20" xfId="1" applyFont="1" applyBorder="1" applyAlignment="1">
      <alignment horizontal="center" wrapText="1"/>
    </xf>
    <xf numFmtId="0" fontId="0" fillId="0" borderId="12" xfId="0" applyFont="1" applyBorder="1"/>
    <xf numFmtId="0" fontId="5" fillId="0" borderId="5" xfId="0" applyFont="1" applyBorder="1" applyAlignment="1">
      <alignment horizontal="left" vertical="top" wrapText="1"/>
    </xf>
    <xf numFmtId="0" fontId="0" fillId="0" borderId="32" xfId="0" applyBorder="1" applyAlignment="1">
      <alignment vertical="top"/>
    </xf>
    <xf numFmtId="0" fontId="5" fillId="0" borderId="5" xfId="0" applyFont="1" applyBorder="1" applyAlignment="1">
      <alignment horizontal="right" vertical="top" wrapText="1"/>
    </xf>
    <xf numFmtId="0" fontId="0" fillId="0" borderId="5" xfId="0" applyBorder="1" applyAlignment="1">
      <alignment vertical="top"/>
    </xf>
    <xf numFmtId="4" fontId="4" fillId="0" borderId="53" xfId="0" applyNumberFormat="1" applyFont="1" applyFill="1" applyBorder="1" applyAlignment="1">
      <alignment horizontal="right"/>
    </xf>
    <xf numFmtId="4" fontId="4" fillId="0" borderId="53" xfId="0" applyNumberFormat="1" applyFont="1" applyBorder="1"/>
    <xf numFmtId="0" fontId="5" fillId="0" borderId="2" xfId="0" applyFont="1" applyBorder="1" applyAlignment="1">
      <alignment horizontal="left" vertical="top" wrapText="1"/>
    </xf>
    <xf numFmtId="0" fontId="0" fillId="0" borderId="37" xfId="0" applyBorder="1" applyAlignment="1">
      <alignment vertical="top"/>
    </xf>
    <xf numFmtId="4" fontId="0" fillId="0" borderId="51" xfId="0" applyNumberFormat="1" applyFill="1" applyBorder="1"/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5" fillId="0" borderId="9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4" fillId="0" borderId="28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right" vertical="top" wrapText="1"/>
    </xf>
    <xf numFmtId="49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32" xfId="0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49" xfId="0" applyFill="1" applyBorder="1" applyAlignment="1">
      <alignment horizontal="right" vertical="top"/>
    </xf>
    <xf numFmtId="4" fontId="0" fillId="0" borderId="18" xfId="0" applyNumberFormat="1" applyBorder="1" applyAlignment="1">
      <alignment vertical="top"/>
    </xf>
    <xf numFmtId="0" fontId="5" fillId="0" borderId="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top" wrapText="1"/>
    </xf>
    <xf numFmtId="49" fontId="0" fillId="0" borderId="2" xfId="0" applyNumberFormat="1" applyBorder="1" applyAlignment="1">
      <alignment vertical="top" wrapText="1"/>
    </xf>
    <xf numFmtId="0" fontId="0" fillId="0" borderId="2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34" xfId="0" applyFont="1" applyBorder="1" applyAlignment="1">
      <alignment horizontal="center" vertical="top" wrapText="1"/>
    </xf>
    <xf numFmtId="49" fontId="0" fillId="0" borderId="3" xfId="0" applyNumberFormat="1" applyBorder="1" applyAlignment="1">
      <alignment vertical="top" wrapText="1"/>
    </xf>
    <xf numFmtId="0" fontId="0" fillId="0" borderId="2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4" xfId="0" applyFill="1" applyBorder="1" applyAlignment="1">
      <alignment vertical="top"/>
    </xf>
    <xf numFmtId="0" fontId="0" fillId="0" borderId="5" xfId="0" applyFill="1" applyBorder="1" applyAlignment="1">
      <alignment horizontal="right"/>
    </xf>
    <xf numFmtId="0" fontId="2" fillId="0" borderId="2" xfId="1" applyFont="1" applyBorder="1" applyAlignment="1">
      <alignment horizontal="center" wrapText="1"/>
    </xf>
    <xf numFmtId="0" fontId="0" fillId="0" borderId="24" xfId="0" applyFill="1" applyBorder="1"/>
    <xf numFmtId="0" fontId="0" fillId="0" borderId="12" xfId="0" applyFill="1" applyBorder="1"/>
    <xf numFmtId="49" fontId="0" fillId="0" borderId="16" xfId="0" applyNumberFormat="1" applyBorder="1"/>
    <xf numFmtId="0" fontId="2" fillId="0" borderId="53" xfId="1" applyFont="1" applyBorder="1" applyAlignment="1">
      <alignment horizontal="center"/>
    </xf>
    <xf numFmtId="49" fontId="7" fillId="0" borderId="2" xfId="0" applyNumberFormat="1" applyFont="1" applyBorder="1"/>
    <xf numFmtId="0" fontId="0" fillId="0" borderId="1" xfId="0" applyBorder="1" applyAlignment="1"/>
    <xf numFmtId="0" fontId="0" fillId="0" borderId="28" xfId="0" applyBorder="1" applyAlignment="1"/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4" fillId="0" borderId="21" xfId="0" applyFont="1" applyBorder="1" applyAlignment="1">
      <alignment horizontal="center" wrapText="1"/>
    </xf>
    <xf numFmtId="0" fontId="0" fillId="0" borderId="14" xfId="0" applyBorder="1" applyAlignment="1"/>
    <xf numFmtId="0" fontId="0" fillId="0" borderId="15" xfId="0" applyBorder="1" applyAlignment="1"/>
    <xf numFmtId="0" fontId="5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0" fillId="0" borderId="5" xfId="0" applyBorder="1" applyAlignment="1">
      <alignment vertical="top"/>
    </xf>
    <xf numFmtId="0" fontId="4" fillId="0" borderId="1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26" xfId="0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5" fillId="0" borderId="17" xfId="0" applyFont="1" applyBorder="1" applyAlignment="1">
      <alignment horizontal="center" wrapText="1"/>
    </xf>
    <xf numFmtId="0" fontId="5" fillId="0" borderId="53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5" fillId="0" borderId="26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49" fontId="0" fillId="0" borderId="24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" xfId="0" applyBorder="1" applyAlignment="1">
      <alignment vertical="top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/>
    <xf numFmtId="0" fontId="2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0" xfId="0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8"/>
  <sheetViews>
    <sheetView topLeftCell="H13" zoomScaleNormal="100" workbookViewId="0">
      <selection activeCell="S44" sqref="S44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9" max="9" width="5.28515625" customWidth="1"/>
    <col min="10" max="11" width="15.5703125" customWidth="1"/>
    <col min="12" max="12" width="18" hidden="1" customWidth="1"/>
    <col min="13" max="13" width="18" customWidth="1"/>
    <col min="14" max="14" width="15.5703125" customWidth="1"/>
    <col min="15" max="15" width="11.28515625" customWidth="1"/>
    <col min="16" max="16" width="16.42578125" customWidth="1"/>
    <col min="17" max="17" width="15.85546875" customWidth="1"/>
  </cols>
  <sheetData>
    <row r="3" spans="1:17" ht="19.5" x14ac:dyDescent="0.4">
      <c r="C3" s="2" t="s">
        <v>41</v>
      </c>
      <c r="K3" s="2" t="s">
        <v>103</v>
      </c>
    </row>
    <row r="7" spans="1:17" ht="15.75" thickBot="1" x14ac:dyDescent="0.3"/>
    <row r="8" spans="1:17" ht="39" x14ac:dyDescent="0.25">
      <c r="A8" s="1" t="s">
        <v>3</v>
      </c>
      <c r="B8" s="4" t="s">
        <v>4</v>
      </c>
      <c r="C8" s="4" t="s">
        <v>5</v>
      </c>
      <c r="D8" s="5" t="s">
        <v>6</v>
      </c>
      <c r="E8" s="5" t="s">
        <v>13</v>
      </c>
      <c r="F8" s="5" t="s">
        <v>7</v>
      </c>
      <c r="G8" s="18" t="s">
        <v>14</v>
      </c>
      <c r="I8" s="1" t="s">
        <v>3</v>
      </c>
      <c r="J8" s="4" t="s">
        <v>4</v>
      </c>
      <c r="K8" s="202" t="s">
        <v>89</v>
      </c>
      <c r="L8" s="4" t="s">
        <v>5</v>
      </c>
      <c r="M8" s="4" t="s">
        <v>5</v>
      </c>
      <c r="N8" s="5" t="s">
        <v>6</v>
      </c>
      <c r="O8" s="5" t="s">
        <v>13</v>
      </c>
      <c r="P8" s="5" t="s">
        <v>7</v>
      </c>
      <c r="Q8" s="18" t="s">
        <v>81</v>
      </c>
    </row>
    <row r="9" spans="1:17" ht="15.75" thickBot="1" x14ac:dyDescent="0.3">
      <c r="A9" s="39" t="s">
        <v>8</v>
      </c>
      <c r="B9" s="6"/>
      <c r="C9" s="6"/>
      <c r="D9" s="6" t="s">
        <v>9</v>
      </c>
      <c r="E9" s="6" t="s">
        <v>12</v>
      </c>
      <c r="F9" s="6" t="s">
        <v>10</v>
      </c>
      <c r="G9" s="23" t="s">
        <v>11</v>
      </c>
      <c r="I9" s="166" t="s">
        <v>8</v>
      </c>
      <c r="J9" s="155"/>
      <c r="K9" s="100"/>
      <c r="L9" s="100"/>
      <c r="M9" s="100"/>
      <c r="N9" s="100" t="s">
        <v>9</v>
      </c>
      <c r="O9" s="100" t="s">
        <v>12</v>
      </c>
      <c r="P9" s="100" t="s">
        <v>10</v>
      </c>
      <c r="Q9" s="167" t="s">
        <v>11</v>
      </c>
    </row>
    <row r="10" spans="1:17" ht="15.75" customHeight="1" x14ac:dyDescent="0.25">
      <c r="A10" s="101">
        <v>1</v>
      </c>
      <c r="B10" s="55" t="s">
        <v>34</v>
      </c>
      <c r="C10" s="25" t="s">
        <v>18</v>
      </c>
      <c r="D10" s="20" t="s">
        <v>43</v>
      </c>
      <c r="E10" s="25" t="s">
        <v>1</v>
      </c>
      <c r="F10" s="57" t="s">
        <v>42</v>
      </c>
      <c r="G10" s="61">
        <v>146880.95999999999</v>
      </c>
      <c r="I10" s="101">
        <v>1</v>
      </c>
      <c r="J10" s="160" t="s">
        <v>80</v>
      </c>
      <c r="K10" s="55" t="s">
        <v>34</v>
      </c>
      <c r="L10" s="25" t="s">
        <v>18</v>
      </c>
      <c r="M10" s="20" t="str">
        <f>UPPER(L10)</f>
        <v>PHARMACLIN</v>
      </c>
      <c r="N10" s="73" t="s">
        <v>43</v>
      </c>
      <c r="O10" s="25" t="s">
        <v>1</v>
      </c>
      <c r="P10" s="57" t="s">
        <v>42</v>
      </c>
      <c r="Q10" s="61">
        <v>146880.95999999999</v>
      </c>
    </row>
    <row r="11" spans="1:17" ht="15.75" thickBot="1" x14ac:dyDescent="0.3">
      <c r="A11" s="102"/>
      <c r="B11" s="60" t="s">
        <v>44</v>
      </c>
      <c r="C11" s="35"/>
      <c r="D11" s="34"/>
      <c r="E11" s="35"/>
      <c r="F11" s="50"/>
      <c r="G11" s="26"/>
      <c r="I11" s="102"/>
      <c r="J11" s="161"/>
      <c r="K11" s="60" t="s">
        <v>44</v>
      </c>
      <c r="L11" s="35"/>
      <c r="M11" s="34" t="str">
        <f t="shared" ref="M11:M16" si="0">UPPER(L11)</f>
        <v/>
      </c>
      <c r="N11" s="66"/>
      <c r="O11" s="35"/>
      <c r="P11" s="50"/>
      <c r="Q11" s="26"/>
    </row>
    <row r="12" spans="1:17" x14ac:dyDescent="0.25">
      <c r="A12" s="119">
        <v>2</v>
      </c>
      <c r="B12" s="55" t="s">
        <v>34</v>
      </c>
      <c r="C12" s="20" t="s">
        <v>0</v>
      </c>
      <c r="D12" s="25" t="s">
        <v>35</v>
      </c>
      <c r="E12" s="117" t="s">
        <v>1</v>
      </c>
      <c r="F12" s="95" t="s">
        <v>45</v>
      </c>
      <c r="G12" s="118">
        <v>130947.92</v>
      </c>
      <c r="I12" s="101">
        <v>2</v>
      </c>
      <c r="J12" s="160" t="s">
        <v>80</v>
      </c>
      <c r="K12" s="55" t="s">
        <v>34</v>
      </c>
      <c r="L12" s="19" t="s">
        <v>0</v>
      </c>
      <c r="M12" s="20" t="str">
        <f t="shared" si="0"/>
        <v>GENTIANA</v>
      </c>
      <c r="N12" s="25" t="s">
        <v>35</v>
      </c>
      <c r="O12" s="168" t="s">
        <v>1</v>
      </c>
      <c r="P12" s="94" t="s">
        <v>45</v>
      </c>
      <c r="Q12" s="65">
        <v>130947.92</v>
      </c>
    </row>
    <row r="13" spans="1:17" x14ac:dyDescent="0.25">
      <c r="A13" s="119"/>
      <c r="B13" s="59" t="s">
        <v>36</v>
      </c>
      <c r="C13" s="62"/>
      <c r="D13" s="8"/>
      <c r="E13" s="120" t="s">
        <v>1</v>
      </c>
      <c r="F13" s="121" t="s">
        <v>47</v>
      </c>
      <c r="G13" s="122">
        <v>1727.61</v>
      </c>
      <c r="I13" s="119"/>
      <c r="J13" s="162"/>
      <c r="K13" s="59" t="s">
        <v>36</v>
      </c>
      <c r="L13" s="8"/>
      <c r="M13" s="9" t="str">
        <f t="shared" si="0"/>
        <v/>
      </c>
      <c r="N13" s="8"/>
      <c r="O13" s="120" t="s">
        <v>1</v>
      </c>
      <c r="P13" s="121" t="s">
        <v>47</v>
      </c>
      <c r="Q13" s="115">
        <v>1727.61</v>
      </c>
    </row>
    <row r="14" spans="1:17" x14ac:dyDescent="0.25">
      <c r="A14" s="119"/>
      <c r="B14" s="59"/>
      <c r="C14" s="62"/>
      <c r="D14" s="8"/>
      <c r="E14" s="117" t="s">
        <v>1</v>
      </c>
      <c r="F14" s="95" t="s">
        <v>56</v>
      </c>
      <c r="G14" s="118">
        <v>16343.38</v>
      </c>
      <c r="I14" s="119"/>
      <c r="J14" s="162"/>
      <c r="K14" s="59"/>
      <c r="L14" s="8"/>
      <c r="M14" s="9" t="str">
        <f t="shared" si="0"/>
        <v/>
      </c>
      <c r="N14" s="8"/>
      <c r="O14" s="117" t="s">
        <v>1</v>
      </c>
      <c r="P14" s="95" t="s">
        <v>56</v>
      </c>
      <c r="Q14" s="11">
        <v>16343.38</v>
      </c>
    </row>
    <row r="15" spans="1:17" ht="15.75" thickBot="1" x14ac:dyDescent="0.3">
      <c r="A15" s="102"/>
      <c r="B15" s="59"/>
      <c r="C15" s="62"/>
      <c r="D15" s="34"/>
      <c r="E15" s="120" t="s">
        <v>1</v>
      </c>
      <c r="F15" s="121" t="s">
        <v>46</v>
      </c>
      <c r="G15" s="122">
        <v>5262.92</v>
      </c>
      <c r="I15" s="102"/>
      <c r="J15" s="161"/>
      <c r="K15" s="60"/>
      <c r="L15" s="35"/>
      <c r="M15" s="34" t="str">
        <f t="shared" si="0"/>
        <v/>
      </c>
      <c r="N15" s="66"/>
      <c r="O15" s="69" t="s">
        <v>1</v>
      </c>
      <c r="P15" s="153" t="s">
        <v>46</v>
      </c>
      <c r="Q15" s="165">
        <v>5262.92</v>
      </c>
    </row>
    <row r="16" spans="1:17" x14ac:dyDescent="0.25">
      <c r="A16" s="72">
        <v>3</v>
      </c>
      <c r="B16" s="52" t="s">
        <v>34</v>
      </c>
      <c r="C16" s="20" t="s">
        <v>2</v>
      </c>
      <c r="D16" s="20" t="s">
        <v>48</v>
      </c>
      <c r="E16" s="103" t="s">
        <v>1</v>
      </c>
      <c r="F16" s="104" t="s">
        <v>49</v>
      </c>
      <c r="G16" s="123">
        <v>323234.8</v>
      </c>
      <c r="I16" s="101">
        <v>3</v>
      </c>
      <c r="J16" s="160" t="s">
        <v>80</v>
      </c>
      <c r="K16" s="52" t="s">
        <v>34</v>
      </c>
      <c r="L16" s="20" t="s">
        <v>2</v>
      </c>
      <c r="M16" s="20" t="str">
        <f t="shared" si="0"/>
        <v>SARALEX</v>
      </c>
      <c r="N16" s="20" t="s">
        <v>48</v>
      </c>
      <c r="O16" s="103" t="s">
        <v>1</v>
      </c>
      <c r="P16" s="104" t="s">
        <v>49</v>
      </c>
      <c r="Q16" s="32">
        <v>323234.8</v>
      </c>
    </row>
    <row r="17" spans="1:17" ht="15.75" thickBot="1" x14ac:dyDescent="0.3">
      <c r="A17" s="72"/>
      <c r="B17" s="124" t="s">
        <v>50</v>
      </c>
      <c r="C17" s="9"/>
      <c r="D17" s="9"/>
      <c r="E17" s="77"/>
      <c r="F17" s="78"/>
      <c r="G17" s="115"/>
      <c r="I17" s="102"/>
      <c r="J17" s="163"/>
      <c r="K17" s="124" t="s">
        <v>50</v>
      </c>
      <c r="L17" s="34"/>
      <c r="M17" s="34"/>
      <c r="N17" s="34"/>
      <c r="O17" s="89"/>
      <c r="P17" s="164"/>
      <c r="Q17" s="165"/>
    </row>
    <row r="18" spans="1:17" ht="15.75" customHeight="1" thickBot="1" x14ac:dyDescent="0.3">
      <c r="A18" s="228" t="s">
        <v>19</v>
      </c>
      <c r="B18" s="229"/>
      <c r="C18" s="229"/>
      <c r="D18" s="229"/>
      <c r="E18" s="221"/>
      <c r="F18" s="222"/>
      <c r="G18" s="134">
        <f>SUM(G10:G17)</f>
        <v>624397.59</v>
      </c>
      <c r="I18" s="236" t="s">
        <v>85</v>
      </c>
      <c r="J18" s="237"/>
      <c r="K18" s="237"/>
      <c r="L18" s="237"/>
      <c r="M18" s="237"/>
      <c r="N18" s="237"/>
      <c r="O18" s="237"/>
      <c r="P18" s="238"/>
      <c r="Q18" s="173">
        <f>SUM(Q10:Q17)</f>
        <v>624397.59</v>
      </c>
    </row>
    <row r="19" spans="1:17" ht="15.75" customHeight="1" thickBot="1" x14ac:dyDescent="0.3">
      <c r="A19" s="127">
        <v>1</v>
      </c>
      <c r="B19" s="85" t="s">
        <v>34</v>
      </c>
      <c r="C19" s="33" t="s">
        <v>26</v>
      </c>
      <c r="D19" s="128" t="s">
        <v>40</v>
      </c>
      <c r="E19" s="3" t="s">
        <v>32</v>
      </c>
      <c r="F19" s="36" t="s">
        <v>51</v>
      </c>
      <c r="G19" s="92">
        <v>553.36</v>
      </c>
      <c r="I19" s="249">
        <v>1</v>
      </c>
      <c r="J19" s="175" t="s">
        <v>83</v>
      </c>
      <c r="K19" s="252" t="s">
        <v>34</v>
      </c>
      <c r="L19" s="176" t="s">
        <v>26</v>
      </c>
      <c r="M19" s="255" t="str">
        <f>UPPER(L19)</f>
        <v>CRISFARM</v>
      </c>
      <c r="N19" s="210" t="s">
        <v>40</v>
      </c>
      <c r="O19" s="83" t="s">
        <v>32</v>
      </c>
      <c r="P19" s="45" t="s">
        <v>51</v>
      </c>
      <c r="Q19" s="44">
        <v>553.36</v>
      </c>
    </row>
    <row r="20" spans="1:17" ht="15.75" customHeight="1" x14ac:dyDescent="0.25">
      <c r="A20" s="129"/>
      <c r="B20" s="55"/>
      <c r="C20" s="25"/>
      <c r="D20" s="20"/>
      <c r="E20" s="82" t="s">
        <v>32</v>
      </c>
      <c r="F20" s="125" t="s">
        <v>52</v>
      </c>
      <c r="G20" s="126">
        <v>634.9</v>
      </c>
      <c r="I20" s="250"/>
      <c r="J20" s="169"/>
      <c r="K20" s="253"/>
      <c r="L20" s="170"/>
      <c r="M20" s="253"/>
      <c r="N20" s="227"/>
      <c r="O20" s="82" t="s">
        <v>32</v>
      </c>
      <c r="P20" s="125" t="s">
        <v>52</v>
      </c>
      <c r="Q20" s="177">
        <v>634.9</v>
      </c>
    </row>
    <row r="21" spans="1:17" ht="15.75" customHeight="1" x14ac:dyDescent="0.25">
      <c r="A21" s="130"/>
      <c r="B21" s="59"/>
      <c r="C21" s="9"/>
      <c r="D21" s="87"/>
      <c r="E21" s="3" t="s">
        <v>1</v>
      </c>
      <c r="F21" s="36" t="s">
        <v>53</v>
      </c>
      <c r="G21" s="92">
        <v>3232.4</v>
      </c>
      <c r="I21" s="250"/>
      <c r="J21" s="171"/>
      <c r="K21" s="253"/>
      <c r="L21" s="172"/>
      <c r="M21" s="253"/>
      <c r="N21" s="227"/>
      <c r="O21" s="3" t="s">
        <v>1</v>
      </c>
      <c r="P21" s="36" t="s">
        <v>53</v>
      </c>
      <c r="Q21" s="41">
        <v>3232.4</v>
      </c>
    </row>
    <row r="22" spans="1:17" ht="15.75" customHeight="1" thickBot="1" x14ac:dyDescent="0.3">
      <c r="A22" s="130"/>
      <c r="B22" s="59"/>
      <c r="C22" s="9"/>
      <c r="D22" s="87"/>
      <c r="E22" s="33" t="s">
        <v>32</v>
      </c>
      <c r="F22" s="30" t="s">
        <v>55</v>
      </c>
      <c r="G22" s="133">
        <v>1219.1300000000001</v>
      </c>
      <c r="I22" s="250"/>
      <c r="J22" s="171"/>
      <c r="K22" s="253"/>
      <c r="L22" s="172"/>
      <c r="M22" s="253"/>
      <c r="N22" s="227"/>
      <c r="O22" s="33" t="s">
        <v>32</v>
      </c>
      <c r="P22" s="30" t="s">
        <v>55</v>
      </c>
      <c r="Q22" s="97">
        <v>1219.1300000000001</v>
      </c>
    </row>
    <row r="23" spans="1:17" ht="15.75" customHeight="1" thickBot="1" x14ac:dyDescent="0.3">
      <c r="A23" s="107"/>
      <c r="B23" s="131"/>
      <c r="C23" s="82"/>
      <c r="D23" s="132"/>
      <c r="E23" s="3" t="s">
        <v>32</v>
      </c>
      <c r="F23" s="36" t="s">
        <v>54</v>
      </c>
      <c r="G23" s="92">
        <v>529.24</v>
      </c>
      <c r="I23" s="251"/>
      <c r="J23" s="178"/>
      <c r="K23" s="254"/>
      <c r="L23" s="179"/>
      <c r="M23" s="254"/>
      <c r="N23" s="211"/>
      <c r="O23" s="33" t="s">
        <v>32</v>
      </c>
      <c r="P23" s="30" t="s">
        <v>54</v>
      </c>
      <c r="Q23" s="97">
        <v>529.24</v>
      </c>
    </row>
    <row r="24" spans="1:17" ht="15.75" customHeight="1" thickBot="1" x14ac:dyDescent="0.3">
      <c r="A24" s="232" t="s">
        <v>20</v>
      </c>
      <c r="B24" s="233"/>
      <c r="C24" s="233"/>
      <c r="D24" s="233"/>
      <c r="E24" s="229"/>
      <c r="F24" s="234"/>
      <c r="G24" s="138">
        <f>SUM(G19:G23)</f>
        <v>6169.03</v>
      </c>
      <c r="I24" s="236" t="s">
        <v>82</v>
      </c>
      <c r="J24" s="237"/>
      <c r="K24" s="237"/>
      <c r="L24" s="237"/>
      <c r="M24" s="237"/>
      <c r="N24" s="237"/>
      <c r="O24" s="237"/>
      <c r="P24" s="238"/>
      <c r="Q24" s="174">
        <f>SUM(Q19:Q23)</f>
        <v>6169.03</v>
      </c>
    </row>
    <row r="25" spans="1:17" ht="15.75" thickBot="1" x14ac:dyDescent="0.3">
      <c r="A25" s="139">
        <v>1</v>
      </c>
      <c r="B25" s="93" t="s">
        <v>57</v>
      </c>
      <c r="C25" s="42" t="s">
        <v>17</v>
      </c>
      <c r="D25" s="135" t="s">
        <v>58</v>
      </c>
      <c r="E25" s="29" t="s">
        <v>1</v>
      </c>
      <c r="F25" s="24" t="s">
        <v>56</v>
      </c>
      <c r="G25" s="61">
        <v>279638.62</v>
      </c>
      <c r="I25" s="243">
        <v>1</v>
      </c>
      <c r="J25" s="219" t="s">
        <v>84</v>
      </c>
      <c r="K25" s="55" t="s">
        <v>57</v>
      </c>
      <c r="L25" s="42" t="s">
        <v>17</v>
      </c>
      <c r="M25" s="42" t="str">
        <f>UPPER(L25)</f>
        <v>GENTIANA SRL</v>
      </c>
      <c r="N25" s="135" t="s">
        <v>58</v>
      </c>
      <c r="O25" s="29" t="s">
        <v>1</v>
      </c>
      <c r="P25" s="24" t="s">
        <v>56</v>
      </c>
      <c r="Q25" s="61">
        <v>279638.62</v>
      </c>
    </row>
    <row r="26" spans="1:17" ht="15.75" thickBot="1" x14ac:dyDescent="0.3">
      <c r="A26" s="139"/>
      <c r="B26" s="99" t="s">
        <v>59</v>
      </c>
      <c r="C26" s="43"/>
      <c r="D26" s="136"/>
      <c r="E26" s="15"/>
      <c r="F26" s="37"/>
      <c r="G26" s="53"/>
      <c r="I26" s="244"/>
      <c r="J26" s="220"/>
      <c r="K26" s="60" t="s">
        <v>59</v>
      </c>
      <c r="L26" s="43"/>
      <c r="M26" s="43"/>
      <c r="N26" s="136"/>
      <c r="O26" s="15"/>
      <c r="P26" s="37"/>
      <c r="Q26" s="53"/>
    </row>
    <row r="27" spans="1:17" ht="15.75" customHeight="1" thickBot="1" x14ac:dyDescent="0.3">
      <c r="A27" s="139">
        <v>2</v>
      </c>
      <c r="B27" s="55" t="s">
        <v>34</v>
      </c>
      <c r="C27" s="42" t="s">
        <v>27</v>
      </c>
      <c r="D27" s="71" t="s">
        <v>60</v>
      </c>
      <c r="E27" s="25" t="s">
        <v>1</v>
      </c>
      <c r="F27" s="24" t="s">
        <v>49</v>
      </c>
      <c r="G27" s="61">
        <v>315868.13</v>
      </c>
      <c r="I27" s="246">
        <v>2</v>
      </c>
      <c r="J27" s="245" t="s">
        <v>84</v>
      </c>
      <c r="K27" s="59" t="s">
        <v>34</v>
      </c>
      <c r="L27" s="38" t="s">
        <v>27</v>
      </c>
      <c r="M27" s="38" t="str">
        <f>UPPER(L27)</f>
        <v>SARALEX SRL</v>
      </c>
      <c r="N27" s="68" t="s">
        <v>60</v>
      </c>
      <c r="O27" s="8" t="s">
        <v>1</v>
      </c>
      <c r="P27" s="201" t="s">
        <v>49</v>
      </c>
      <c r="Q27" s="75">
        <v>315868.13</v>
      </c>
    </row>
    <row r="28" spans="1:17" ht="15.75" thickBot="1" x14ac:dyDescent="0.3">
      <c r="A28" s="140"/>
      <c r="B28" s="60" t="s">
        <v>61</v>
      </c>
      <c r="C28" s="43"/>
      <c r="D28" s="48"/>
      <c r="E28" s="35"/>
      <c r="F28" s="56"/>
      <c r="G28" s="26"/>
      <c r="I28" s="247"/>
      <c r="J28" s="220"/>
      <c r="K28" s="60" t="s">
        <v>61</v>
      </c>
      <c r="L28" s="43"/>
      <c r="M28" s="43"/>
      <c r="N28" s="48"/>
      <c r="O28" s="35"/>
      <c r="P28" s="56"/>
      <c r="Q28" s="26"/>
    </row>
    <row r="29" spans="1:17" ht="15.75" thickBot="1" x14ac:dyDescent="0.3">
      <c r="A29" s="140">
        <v>3</v>
      </c>
      <c r="B29" s="55" t="s">
        <v>34</v>
      </c>
      <c r="C29" s="38" t="s">
        <v>29</v>
      </c>
      <c r="D29" s="68" t="s">
        <v>38</v>
      </c>
      <c r="E29" s="33" t="s">
        <v>1</v>
      </c>
      <c r="F29" s="96" t="s">
        <v>62</v>
      </c>
      <c r="G29" s="76">
        <v>39799.230000000003</v>
      </c>
      <c r="I29" s="248">
        <v>3</v>
      </c>
      <c r="J29" s="219" t="s">
        <v>84</v>
      </c>
      <c r="K29" s="55" t="s">
        <v>34</v>
      </c>
      <c r="L29" s="38" t="s">
        <v>29</v>
      </c>
      <c r="M29" s="38" t="str">
        <f>UPPER(L29)</f>
        <v>FARM SOMESAN</v>
      </c>
      <c r="N29" s="68" t="s">
        <v>38</v>
      </c>
      <c r="O29" s="33" t="s">
        <v>1</v>
      </c>
      <c r="P29" s="96" t="s">
        <v>62</v>
      </c>
      <c r="Q29" s="76">
        <v>39799.230000000003</v>
      </c>
    </row>
    <row r="30" spans="1:17" ht="17.25" customHeight="1" thickBot="1" x14ac:dyDescent="0.3">
      <c r="A30" s="140"/>
      <c r="B30" s="60" t="s">
        <v>39</v>
      </c>
      <c r="C30" s="35"/>
      <c r="D30" s="34"/>
      <c r="E30" s="35"/>
      <c r="F30" s="141"/>
      <c r="G30" s="142"/>
      <c r="I30" s="247"/>
      <c r="J30" s="220"/>
      <c r="K30" s="60" t="s">
        <v>39</v>
      </c>
      <c r="L30" s="35"/>
      <c r="M30" s="35"/>
      <c r="N30" s="34"/>
      <c r="O30" s="35"/>
      <c r="P30" s="141"/>
      <c r="Q30" s="142"/>
    </row>
    <row r="31" spans="1:17" ht="15.75" thickBot="1" x14ac:dyDescent="0.3">
      <c r="A31" s="223" t="s">
        <v>28</v>
      </c>
      <c r="B31" s="230"/>
      <c r="C31" s="224"/>
      <c r="D31" s="224"/>
      <c r="E31" s="230"/>
      <c r="F31" s="231"/>
      <c r="G31" s="58">
        <f>SUM(G25:G30)</f>
        <v>635305.98</v>
      </c>
      <c r="I31" s="239" t="s">
        <v>28</v>
      </c>
      <c r="J31" s="240"/>
      <c r="K31" s="240"/>
      <c r="L31" s="241"/>
      <c r="M31" s="241"/>
      <c r="N31" s="241"/>
      <c r="O31" s="240"/>
      <c r="P31" s="242"/>
      <c r="Q31" s="174">
        <f>SUM(Q25:Q30)</f>
        <v>635305.98</v>
      </c>
    </row>
    <row r="32" spans="1:17" ht="30" x14ac:dyDescent="0.25">
      <c r="A32" s="54">
        <v>1</v>
      </c>
      <c r="B32" s="70" t="s">
        <v>34</v>
      </c>
      <c r="C32" s="49" t="s">
        <v>21</v>
      </c>
      <c r="D32" s="42" t="s">
        <v>63</v>
      </c>
      <c r="E32" s="83" t="s">
        <v>1</v>
      </c>
      <c r="F32" s="45" t="s">
        <v>64</v>
      </c>
      <c r="G32" s="143">
        <v>4474.07</v>
      </c>
      <c r="I32" s="181">
        <v>1</v>
      </c>
      <c r="J32" s="192" t="s">
        <v>86</v>
      </c>
      <c r="K32" s="193" t="s">
        <v>34</v>
      </c>
      <c r="L32" s="194" t="s">
        <v>21</v>
      </c>
      <c r="M32" s="195" t="str">
        <f>UPPER(L32)</f>
        <v>BALSAM</v>
      </c>
      <c r="N32" s="186" t="s">
        <v>63</v>
      </c>
      <c r="O32" s="256" t="s">
        <v>1</v>
      </c>
      <c r="P32" s="212" t="s">
        <v>64</v>
      </c>
      <c r="Q32" s="214">
        <v>4474.07</v>
      </c>
    </row>
    <row r="33" spans="1:18" ht="15.75" thickBot="1" x14ac:dyDescent="0.3">
      <c r="A33" s="81"/>
      <c r="B33" s="111"/>
      <c r="C33" s="112"/>
      <c r="D33" s="43"/>
      <c r="E33" s="33"/>
      <c r="F33" s="30"/>
      <c r="G33" s="64"/>
      <c r="I33" s="182"/>
      <c r="J33" s="196"/>
      <c r="K33" s="197"/>
      <c r="L33" s="198"/>
      <c r="M33" s="199"/>
      <c r="N33" s="200"/>
      <c r="O33" s="211"/>
      <c r="P33" s="213"/>
      <c r="Q33" s="215"/>
    </row>
    <row r="34" spans="1:18" ht="30.75" thickBot="1" x14ac:dyDescent="0.3">
      <c r="A34" s="146">
        <v>2</v>
      </c>
      <c r="B34" s="55" t="s">
        <v>34</v>
      </c>
      <c r="C34" s="20" t="s">
        <v>22</v>
      </c>
      <c r="D34" s="25" t="s">
        <v>65</v>
      </c>
      <c r="E34" s="33" t="s">
        <v>1</v>
      </c>
      <c r="F34" s="98" t="s">
        <v>66</v>
      </c>
      <c r="G34" s="76">
        <v>638.22</v>
      </c>
      <c r="I34" s="183">
        <v>2</v>
      </c>
      <c r="J34" s="191" t="s">
        <v>86</v>
      </c>
      <c r="K34" s="51" t="s">
        <v>34</v>
      </c>
      <c r="L34" s="27" t="s">
        <v>22</v>
      </c>
      <c r="M34" s="27" t="str">
        <f>UPPER(L34)</f>
        <v>REMEDIUM</v>
      </c>
      <c r="N34" s="16" t="s">
        <v>65</v>
      </c>
      <c r="O34" s="27" t="s">
        <v>1</v>
      </c>
      <c r="P34" s="28" t="s">
        <v>66</v>
      </c>
      <c r="Q34" s="31">
        <v>638.22</v>
      </c>
    </row>
    <row r="35" spans="1:18" ht="30.75" thickBot="1" x14ac:dyDescent="0.3">
      <c r="A35" s="146">
        <v>3</v>
      </c>
      <c r="B35" s="144" t="s">
        <v>67</v>
      </c>
      <c r="C35" s="27" t="s">
        <v>0</v>
      </c>
      <c r="D35" s="74" t="s">
        <v>68</v>
      </c>
      <c r="E35" s="27" t="s">
        <v>1</v>
      </c>
      <c r="F35" s="40" t="s">
        <v>56</v>
      </c>
      <c r="G35" s="145">
        <v>521765</v>
      </c>
      <c r="I35" s="183">
        <v>3</v>
      </c>
      <c r="J35" s="191" t="s">
        <v>86</v>
      </c>
      <c r="K35" s="144" t="s">
        <v>67</v>
      </c>
      <c r="L35" s="27" t="s">
        <v>0</v>
      </c>
      <c r="M35" s="27" t="str">
        <f>UPPER(L35)</f>
        <v>GENTIANA</v>
      </c>
      <c r="N35" s="74" t="s">
        <v>68</v>
      </c>
      <c r="O35" s="27" t="s">
        <v>1</v>
      </c>
      <c r="P35" s="40" t="s">
        <v>56</v>
      </c>
      <c r="Q35" s="31">
        <v>521765</v>
      </c>
    </row>
    <row r="36" spans="1:18" ht="15.75" thickBot="1" x14ac:dyDescent="0.3">
      <c r="A36" s="223" t="s">
        <v>23</v>
      </c>
      <c r="B36" s="224"/>
      <c r="C36" s="224"/>
      <c r="D36" s="224"/>
      <c r="E36" s="224"/>
      <c r="F36" s="225"/>
      <c r="G36" s="138">
        <f>SUM(G32:G35)</f>
        <v>526877.29</v>
      </c>
      <c r="I36" s="235" t="s">
        <v>87</v>
      </c>
      <c r="J36" s="230"/>
      <c r="K36" s="230"/>
      <c r="L36" s="230"/>
      <c r="M36" s="230"/>
      <c r="N36" s="230"/>
      <c r="O36" s="230"/>
      <c r="P36" s="231"/>
      <c r="Q36" s="174">
        <f>SUM(Q32:Q35)</f>
        <v>526877.29</v>
      </c>
    </row>
    <row r="37" spans="1:18" ht="30.75" thickBot="1" x14ac:dyDescent="0.3">
      <c r="A37" s="146">
        <v>1</v>
      </c>
      <c r="B37" s="147" t="s">
        <v>34</v>
      </c>
      <c r="C37" s="20" t="s">
        <v>25</v>
      </c>
      <c r="D37" s="42" t="s">
        <v>69</v>
      </c>
      <c r="E37" s="3" t="s">
        <v>1</v>
      </c>
      <c r="F37" s="148" t="s">
        <v>70</v>
      </c>
      <c r="G37" s="84">
        <v>269246.51</v>
      </c>
      <c r="H37" s="149"/>
      <c r="I37" s="180">
        <v>1</v>
      </c>
      <c r="J37" s="190" t="s">
        <v>88</v>
      </c>
      <c r="K37" s="184" t="s">
        <v>34</v>
      </c>
      <c r="L37" s="185" t="s">
        <v>25</v>
      </c>
      <c r="M37" s="176" t="str">
        <f>UPPER(L37)</f>
        <v>ADEN FARM SRL</v>
      </c>
      <c r="N37" s="186" t="s">
        <v>69</v>
      </c>
      <c r="O37" s="187" t="s">
        <v>1</v>
      </c>
      <c r="P37" s="188" t="s">
        <v>70</v>
      </c>
      <c r="Q37" s="189">
        <v>118.32</v>
      </c>
      <c r="R37" s="263"/>
    </row>
    <row r="38" spans="1:18" ht="15.75" thickBot="1" x14ac:dyDescent="0.3">
      <c r="A38" s="223" t="s">
        <v>71</v>
      </c>
      <c r="B38" s="224"/>
      <c r="C38" s="224"/>
      <c r="D38" s="224"/>
      <c r="E38" s="224"/>
      <c r="F38" s="224"/>
      <c r="G38" s="150">
        <f>G37</f>
        <v>269246.51</v>
      </c>
      <c r="I38" s="223" t="s">
        <v>71</v>
      </c>
      <c r="J38" s="224"/>
      <c r="K38" s="224"/>
      <c r="L38" s="224"/>
      <c r="M38" s="224"/>
      <c r="N38" s="224"/>
      <c r="O38" s="224"/>
      <c r="P38" s="224"/>
      <c r="Q38" s="150">
        <f>Q37</f>
        <v>118.32</v>
      </c>
    </row>
    <row r="39" spans="1:18" ht="15.75" customHeight="1" thickBot="1" x14ac:dyDescent="0.3">
      <c r="A39" s="216" t="s">
        <v>16</v>
      </c>
      <c r="B39" s="221"/>
      <c r="C39" s="221"/>
      <c r="D39" s="221"/>
      <c r="E39" s="221"/>
      <c r="F39" s="222"/>
      <c r="G39" s="58">
        <f>G18+G24+G31+G36+G38</f>
        <v>2061996.4000000001</v>
      </c>
      <c r="I39" s="216" t="s">
        <v>16</v>
      </c>
      <c r="J39" s="221"/>
      <c r="K39" s="221"/>
      <c r="L39" s="221"/>
      <c r="M39" s="221"/>
      <c r="N39" s="221"/>
      <c r="O39" s="221"/>
      <c r="P39" s="222"/>
      <c r="Q39" s="58">
        <f>Q18+Q24+Q31+Q36+Q38</f>
        <v>1792868.2100000002</v>
      </c>
    </row>
    <row r="41" spans="1:18" ht="15.75" thickBot="1" x14ac:dyDescent="0.3">
      <c r="G41" s="14" t="s">
        <v>33</v>
      </c>
      <c r="Q41" s="14" t="s">
        <v>33</v>
      </c>
    </row>
    <row r="42" spans="1:18" ht="15.75" customHeight="1" x14ac:dyDescent="0.25">
      <c r="A42" s="10"/>
      <c r="B42" s="93"/>
      <c r="C42" s="20"/>
      <c r="D42" s="25"/>
      <c r="E42" s="20"/>
      <c r="F42" s="57"/>
      <c r="G42" s="61"/>
      <c r="I42" s="10">
        <v>1</v>
      </c>
      <c r="J42" s="257" t="s">
        <v>86</v>
      </c>
      <c r="K42" s="55" t="s">
        <v>90</v>
      </c>
      <c r="L42" s="20" t="s">
        <v>0</v>
      </c>
      <c r="M42" s="256" t="str">
        <f>UPPER(L42)</f>
        <v>GENTIANA</v>
      </c>
      <c r="N42" s="203" t="s">
        <v>91</v>
      </c>
      <c r="O42" s="204" t="s">
        <v>93</v>
      </c>
      <c r="P42" s="45" t="s">
        <v>94</v>
      </c>
      <c r="Q42" s="65">
        <v>22992.94</v>
      </c>
    </row>
    <row r="43" spans="1:18" ht="15.75" thickBot="1" x14ac:dyDescent="0.3">
      <c r="A43" s="90"/>
      <c r="B43" s="99"/>
      <c r="C43" s="66"/>
      <c r="D43" s="89"/>
      <c r="E43" s="91"/>
      <c r="F43" s="56"/>
      <c r="G43" s="26"/>
      <c r="I43" s="90"/>
      <c r="J43" s="258"/>
      <c r="K43" s="34" t="s">
        <v>92</v>
      </c>
      <c r="L43" s="34"/>
      <c r="M43" s="211"/>
      <c r="N43" s="89"/>
      <c r="O43" s="91"/>
      <c r="P43" s="56"/>
      <c r="Q43" s="26"/>
    </row>
    <row r="44" spans="1:18" ht="15.75" customHeight="1" thickBot="1" x14ac:dyDescent="0.3">
      <c r="A44" s="67"/>
      <c r="B44" s="226" t="s">
        <v>24</v>
      </c>
      <c r="C44" s="221"/>
      <c r="D44" s="221"/>
      <c r="E44" s="221"/>
      <c r="F44" s="222"/>
      <c r="G44" s="58">
        <f>G42</f>
        <v>0</v>
      </c>
      <c r="I44" s="216" t="s">
        <v>87</v>
      </c>
      <c r="J44" s="217"/>
      <c r="K44" s="217"/>
      <c r="L44" s="217"/>
      <c r="M44" s="217"/>
      <c r="N44" s="217"/>
      <c r="O44" s="217"/>
      <c r="P44" s="218"/>
      <c r="Q44" s="174">
        <f>Q42</f>
        <v>22992.94</v>
      </c>
    </row>
    <row r="45" spans="1:18" x14ac:dyDescent="0.25">
      <c r="A45" s="29"/>
      <c r="B45" s="55"/>
      <c r="C45" s="42"/>
      <c r="D45" s="71"/>
      <c r="E45" s="19"/>
      <c r="F45" s="24"/>
      <c r="G45" s="61"/>
      <c r="I45" s="208">
        <v>1</v>
      </c>
      <c r="J45" s="219" t="s">
        <v>84</v>
      </c>
      <c r="K45" s="55" t="s">
        <v>95</v>
      </c>
      <c r="L45" s="210" t="s">
        <v>29</v>
      </c>
      <c r="M45" s="210" t="s">
        <v>29</v>
      </c>
      <c r="N45" s="210" t="s">
        <v>96</v>
      </c>
      <c r="O45" s="210" t="s">
        <v>33</v>
      </c>
      <c r="P45" s="212" t="s">
        <v>98</v>
      </c>
      <c r="Q45" s="214">
        <v>80200</v>
      </c>
    </row>
    <row r="46" spans="1:18" ht="15.75" thickBot="1" x14ac:dyDescent="0.3">
      <c r="A46" s="13"/>
      <c r="B46" s="60"/>
      <c r="C46" s="35"/>
      <c r="D46" s="34"/>
      <c r="E46" s="113"/>
      <c r="F46" s="56"/>
      <c r="G46" s="26"/>
      <c r="I46" s="209"/>
      <c r="J46" s="220"/>
      <c r="K46" s="60" t="s">
        <v>97</v>
      </c>
      <c r="L46" s="211"/>
      <c r="M46" s="211"/>
      <c r="N46" s="211"/>
      <c r="O46" s="211"/>
      <c r="P46" s="213"/>
      <c r="Q46" s="215"/>
    </row>
    <row r="47" spans="1:18" ht="15.75" thickBot="1" x14ac:dyDescent="0.3">
      <c r="A47" s="223" t="s">
        <v>28</v>
      </c>
      <c r="B47" s="224"/>
      <c r="C47" s="224"/>
      <c r="D47" s="224"/>
      <c r="E47" s="224"/>
      <c r="F47" s="225"/>
      <c r="G47" s="17">
        <f>G45</f>
        <v>0</v>
      </c>
      <c r="I47" s="235" t="s">
        <v>28</v>
      </c>
      <c r="J47" s="230"/>
      <c r="K47" s="230"/>
      <c r="L47" s="230"/>
      <c r="M47" s="230"/>
      <c r="N47" s="230"/>
      <c r="O47" s="230"/>
      <c r="P47" s="231"/>
      <c r="Q47" s="58">
        <f>Q45</f>
        <v>80200</v>
      </c>
    </row>
    <row r="48" spans="1:18" ht="15.75" customHeight="1" thickBot="1" x14ac:dyDescent="0.3">
      <c r="A48" s="216" t="s">
        <v>16</v>
      </c>
      <c r="B48" s="221"/>
      <c r="C48" s="221"/>
      <c r="D48" s="221"/>
      <c r="E48" s="221"/>
      <c r="F48" s="222"/>
      <c r="G48" s="17">
        <f>G44+G47</f>
        <v>0</v>
      </c>
      <c r="I48" s="216" t="s">
        <v>16</v>
      </c>
      <c r="J48" s="221"/>
      <c r="K48" s="221"/>
      <c r="L48" s="221"/>
      <c r="M48" s="221"/>
      <c r="N48" s="221"/>
      <c r="O48" s="221"/>
      <c r="P48" s="222"/>
      <c r="Q48" s="17">
        <f>Q44+Q47</f>
        <v>103192.94</v>
      </c>
    </row>
  </sheetData>
  <mergeCells count="41">
    <mergeCell ref="Q32:Q33"/>
    <mergeCell ref="P32:P33"/>
    <mergeCell ref="O32:O33"/>
    <mergeCell ref="I39:P39"/>
    <mergeCell ref="J42:J43"/>
    <mergeCell ref="M42:M43"/>
    <mergeCell ref="I47:P47"/>
    <mergeCell ref="I48:P48"/>
    <mergeCell ref="I18:P18"/>
    <mergeCell ref="I24:P24"/>
    <mergeCell ref="I31:P31"/>
    <mergeCell ref="I36:P36"/>
    <mergeCell ref="I38:P38"/>
    <mergeCell ref="J25:J26"/>
    <mergeCell ref="I25:I26"/>
    <mergeCell ref="J27:J28"/>
    <mergeCell ref="J29:J30"/>
    <mergeCell ref="I27:I28"/>
    <mergeCell ref="I29:I30"/>
    <mergeCell ref="I19:I23"/>
    <mergeCell ref="K19:K23"/>
    <mergeCell ref="M19:M23"/>
    <mergeCell ref="N19:N23"/>
    <mergeCell ref="A18:F18"/>
    <mergeCell ref="A31:F31"/>
    <mergeCell ref="A24:F24"/>
    <mergeCell ref="A38:F38"/>
    <mergeCell ref="A48:F48"/>
    <mergeCell ref="A47:F47"/>
    <mergeCell ref="B44:F44"/>
    <mergeCell ref="A39:F39"/>
    <mergeCell ref="A36:F36"/>
    <mergeCell ref="I45:I46"/>
    <mergeCell ref="O45:O46"/>
    <mergeCell ref="P45:P46"/>
    <mergeCell ref="Q45:Q46"/>
    <mergeCell ref="I44:P44"/>
    <mergeCell ref="J45:J46"/>
    <mergeCell ref="L45:L46"/>
    <mergeCell ref="M45:M46"/>
    <mergeCell ref="N45:N46"/>
  </mergeCells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abSelected="1" workbookViewId="0">
      <selection activeCell="G38" sqref="G38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14.140625" customWidth="1"/>
    <col min="7" max="7" width="20.140625" customWidth="1"/>
    <col min="8" max="8" width="14.7109375" customWidth="1"/>
  </cols>
  <sheetData>
    <row r="3" spans="1:10" ht="19.5" x14ac:dyDescent="0.4">
      <c r="D3" s="2"/>
    </row>
    <row r="6" spans="1:10" ht="27.75" customHeight="1" x14ac:dyDescent="0.4">
      <c r="D6" s="2" t="s">
        <v>102</v>
      </c>
    </row>
    <row r="8" spans="1:10" ht="17.25" customHeight="1" thickBot="1" x14ac:dyDescent="0.3"/>
    <row r="9" spans="1:10" ht="17.25" customHeight="1" x14ac:dyDescent="0.25">
      <c r="A9" s="22" t="s">
        <v>3</v>
      </c>
      <c r="B9" s="21" t="s">
        <v>4</v>
      </c>
      <c r="C9" s="259" t="s">
        <v>89</v>
      </c>
      <c r="D9" s="4" t="s">
        <v>5</v>
      </c>
      <c r="E9" s="5" t="s">
        <v>6</v>
      </c>
      <c r="F9" s="5" t="s">
        <v>13</v>
      </c>
      <c r="G9" s="5" t="s">
        <v>7</v>
      </c>
      <c r="H9" s="18" t="s">
        <v>14</v>
      </c>
    </row>
    <row r="10" spans="1:10" ht="17.25" customHeight="1" thickBot="1" x14ac:dyDescent="0.3">
      <c r="A10" s="206" t="s">
        <v>8</v>
      </c>
      <c r="B10" s="155"/>
      <c r="C10" s="260"/>
      <c r="D10" s="100"/>
      <c r="E10" s="100" t="s">
        <v>9</v>
      </c>
      <c r="F10" s="6" t="s">
        <v>15</v>
      </c>
      <c r="G10" s="6" t="s">
        <v>10</v>
      </c>
      <c r="H10" s="23" t="s">
        <v>11</v>
      </c>
    </row>
    <row r="11" spans="1:10" x14ac:dyDescent="0.25">
      <c r="A11" s="261">
        <v>1</v>
      </c>
      <c r="B11" s="160" t="s">
        <v>80</v>
      </c>
      <c r="C11" s="151" t="s">
        <v>34</v>
      </c>
      <c r="D11" s="20" t="s">
        <v>100</v>
      </c>
      <c r="E11" s="137" t="s">
        <v>35</v>
      </c>
      <c r="F11" s="63" t="s">
        <v>72</v>
      </c>
      <c r="G11" s="95" t="s">
        <v>73</v>
      </c>
      <c r="H11" s="118">
        <v>27143.919999999998</v>
      </c>
      <c r="J11" s="79"/>
    </row>
    <row r="12" spans="1:10" x14ac:dyDescent="0.25">
      <c r="A12" s="227"/>
      <c r="B12" s="205"/>
      <c r="C12" s="156" t="s">
        <v>36</v>
      </c>
      <c r="D12" s="9"/>
      <c r="E12" s="157"/>
      <c r="F12" s="63" t="s">
        <v>74</v>
      </c>
      <c r="G12" s="95" t="s">
        <v>75</v>
      </c>
      <c r="H12" s="118">
        <v>199.2</v>
      </c>
      <c r="J12" s="79"/>
    </row>
    <row r="13" spans="1:10" x14ac:dyDescent="0.25">
      <c r="A13" s="227"/>
      <c r="B13" s="205"/>
      <c r="C13" s="205"/>
      <c r="D13" s="9"/>
      <c r="E13" s="157"/>
      <c r="F13" s="63" t="s">
        <v>74</v>
      </c>
      <c r="G13" s="95" t="s">
        <v>76</v>
      </c>
      <c r="H13" s="118">
        <v>399.6</v>
      </c>
      <c r="J13" s="79"/>
    </row>
    <row r="14" spans="1:10" ht="15.75" thickBot="1" x14ac:dyDescent="0.3">
      <c r="A14" s="262"/>
      <c r="B14" s="99"/>
      <c r="C14" s="99"/>
      <c r="D14" s="34"/>
      <c r="E14" s="152"/>
      <c r="F14" s="88" t="s">
        <v>74</v>
      </c>
      <c r="G14" s="153" t="s">
        <v>77</v>
      </c>
      <c r="H14" s="154">
        <v>598.79999999999995</v>
      </c>
      <c r="J14" s="79"/>
    </row>
    <row r="15" spans="1:10" ht="15.75" customHeight="1" thickBot="1" x14ac:dyDescent="0.3">
      <c r="A15" s="232" t="s">
        <v>99</v>
      </c>
      <c r="B15" s="233"/>
      <c r="C15" s="233"/>
      <c r="D15" s="233"/>
      <c r="E15" s="233"/>
      <c r="F15" s="221"/>
      <c r="G15" s="222"/>
      <c r="H15" s="159">
        <f>SUM(H11:H14)</f>
        <v>28341.519999999997</v>
      </c>
      <c r="J15" s="79"/>
    </row>
    <row r="16" spans="1:10" ht="15" customHeight="1" x14ac:dyDescent="0.25">
      <c r="A16" s="54">
        <v>1</v>
      </c>
      <c r="B16" s="207" t="s">
        <v>83</v>
      </c>
      <c r="C16" s="55" t="s">
        <v>34</v>
      </c>
      <c r="D16" s="20" t="s">
        <v>26</v>
      </c>
      <c r="E16" s="42" t="s">
        <v>40</v>
      </c>
      <c r="F16" s="47" t="s">
        <v>78</v>
      </c>
      <c r="G16" s="36" t="s">
        <v>79</v>
      </c>
      <c r="H16" s="92">
        <v>240</v>
      </c>
      <c r="J16" s="79"/>
    </row>
    <row r="17" spans="1:10" ht="15.75" thickBot="1" x14ac:dyDescent="0.3">
      <c r="A17" s="114"/>
      <c r="B17" s="82"/>
      <c r="C17" s="82" t="s">
        <v>37</v>
      </c>
      <c r="D17" s="108"/>
      <c r="E17" s="109"/>
      <c r="F17" s="107"/>
      <c r="G17" s="110"/>
      <c r="H17" s="75"/>
      <c r="J17" s="79"/>
    </row>
    <row r="18" spans="1:10" ht="15.75" customHeight="1" thickBot="1" x14ac:dyDescent="0.3">
      <c r="A18" s="216" t="s">
        <v>101</v>
      </c>
      <c r="B18" s="221"/>
      <c r="C18" s="221"/>
      <c r="D18" s="221"/>
      <c r="E18" s="221"/>
      <c r="F18" s="221"/>
      <c r="G18" s="222"/>
      <c r="H18" s="158">
        <f>H16</f>
        <v>240</v>
      </c>
      <c r="J18" s="79"/>
    </row>
    <row r="19" spans="1:10" hidden="1" x14ac:dyDescent="0.25">
      <c r="A19" s="12"/>
      <c r="B19" s="85"/>
      <c r="C19" s="85"/>
      <c r="D19" s="7"/>
      <c r="E19" s="87"/>
      <c r="F19" s="105"/>
      <c r="G19" s="46"/>
      <c r="H19" s="115"/>
      <c r="J19" s="79"/>
    </row>
    <row r="20" spans="1:10" hidden="1" x14ac:dyDescent="0.25">
      <c r="A20" s="86"/>
      <c r="B20" s="9"/>
      <c r="C20" s="9"/>
      <c r="D20" s="9"/>
      <c r="E20" s="87"/>
      <c r="F20" s="80"/>
      <c r="G20" s="106"/>
      <c r="H20" s="11"/>
      <c r="J20" s="79"/>
    </row>
    <row r="21" spans="1:10" ht="15.75" hidden="1" customHeight="1" x14ac:dyDescent="0.25">
      <c r="A21" s="116"/>
      <c r="B21" s="59"/>
      <c r="C21" s="59"/>
      <c r="D21" s="9"/>
      <c r="E21" s="62"/>
      <c r="F21" s="105"/>
      <c r="G21" s="46"/>
      <c r="H21" s="115"/>
      <c r="J21" s="79"/>
    </row>
    <row r="22" spans="1:10" ht="15.75" hidden="1" thickBot="1" x14ac:dyDescent="0.3">
      <c r="A22" s="13"/>
      <c r="B22" s="34"/>
      <c r="C22" s="34"/>
      <c r="D22" s="34"/>
      <c r="E22" s="35"/>
      <c r="F22" s="69"/>
      <c r="G22" s="30"/>
      <c r="H22" s="64"/>
      <c r="J22" s="79"/>
    </row>
    <row r="23" spans="1:10" ht="15.75" customHeight="1" thickBot="1" x14ac:dyDescent="0.3">
      <c r="A23" s="216" t="s">
        <v>30</v>
      </c>
      <c r="B23" s="221"/>
      <c r="C23" s="221"/>
      <c r="D23" s="221"/>
      <c r="E23" s="221"/>
      <c r="F23" s="221"/>
      <c r="G23" s="222"/>
      <c r="H23" s="17">
        <f>SUM(H19:H22)</f>
        <v>0</v>
      </c>
    </row>
    <row r="24" spans="1:10" ht="15.75" customHeight="1" thickBot="1" x14ac:dyDescent="0.3">
      <c r="A24" s="216" t="s">
        <v>31</v>
      </c>
      <c r="B24" s="221"/>
      <c r="C24" s="221"/>
      <c r="D24" s="221"/>
      <c r="E24" s="221"/>
      <c r="F24" s="221"/>
      <c r="G24" s="222"/>
      <c r="H24" s="17">
        <f>H15+H18+H23</f>
        <v>28581.519999999997</v>
      </c>
    </row>
  </sheetData>
  <mergeCells count="6">
    <mergeCell ref="A15:G15"/>
    <mergeCell ref="A23:G23"/>
    <mergeCell ref="A24:G24"/>
    <mergeCell ref="A18:G18"/>
    <mergeCell ref="C9:C10"/>
    <mergeCell ref="A11:A14"/>
  </mergeCells>
  <pageMargins left="0.19685039370078741" right="0.1968503937007874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</vt:lpstr>
      <vt:lpstr>TESTE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NOU</cp:lastModifiedBy>
  <cp:lastPrinted>2019-09-24T12:50:50Z</cp:lastPrinted>
  <dcterms:created xsi:type="dcterms:W3CDTF">2018-07-04T12:33:56Z</dcterms:created>
  <dcterms:modified xsi:type="dcterms:W3CDTF">2019-09-25T07:21:13Z</dcterms:modified>
</cp:coreProperties>
</file>